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7"/>
  </bookViews>
  <sheets>
    <sheet name="ORÇAMENTO" sheetId="1" r:id="rId1"/>
    <sheet name="BDI" sheetId="2" r:id="rId2"/>
  </sheets>
  <definedNames>
    <definedName name="ABC">#REF!</definedName>
    <definedName name="_xlnm.Print_Area" localSheetId="1">BDI!$A$1:$I$43</definedName>
    <definedName name="_xlnm.Print_Area" localSheetId="0">ORÇAMENTO!$A$1:$H$11</definedName>
    <definedName name="_xlnm.Print_Area">#REF!</definedName>
    <definedName name="BDI">#REF!</definedName>
    <definedName name="cronogra">#REF!</definedName>
    <definedName name="Print_Area_1">#REF!</definedName>
    <definedName name="_xlnm.Print_Titles">#REF!</definedName>
  </definedNames>
  <calcPr calcId="145621" iterateDelta="1E-4"/>
</workbook>
</file>

<file path=xl/calcChain.xml><?xml version="1.0" encoding="utf-8"?>
<calcChain xmlns="http://schemas.openxmlformats.org/spreadsheetml/2006/main">
  <c r="B35" i="2" l="1"/>
  <c r="I18" i="2"/>
  <c r="I30" i="2" s="1"/>
  <c r="C18" i="2"/>
  <c r="D30" i="2" s="1"/>
  <c r="D10" i="1"/>
  <c r="D8" i="1"/>
  <c r="D6" i="1"/>
  <c r="D5" i="1"/>
  <c r="H11" i="1" l="1"/>
  <c r="I11" i="1" s="1"/>
</calcChain>
</file>

<file path=xl/sharedStrings.xml><?xml version="1.0" encoding="utf-8"?>
<sst xmlns="http://schemas.openxmlformats.org/spreadsheetml/2006/main" count="83" uniqueCount="63">
  <si>
    <t>Estrutura metálica para cobertura do container (referência SINAPI, Nov2019, não desonerado)</t>
  </si>
  <si>
    <t>BDI</t>
  </si>
  <si>
    <t>Item</t>
  </si>
  <si>
    <t>Código</t>
  </si>
  <si>
    <t>Discriminação</t>
  </si>
  <si>
    <t>coef.</t>
  </si>
  <si>
    <t>Unidade</t>
  </si>
  <si>
    <t>Preço Unitário s/ BDI</t>
  </si>
  <si>
    <t>Preço Unitário c/ BDI</t>
  </si>
  <si>
    <t>Preço Total</t>
  </si>
  <si>
    <t>SINAPI I-40424</t>
  </si>
  <si>
    <t>ESTRUTURA EM CHAPA DE ACO E PERFIS ASTM A-36</t>
  </si>
  <si>
    <t>kg</t>
  </si>
  <si>
    <t>peso</t>
  </si>
  <si>
    <t>SINAPI C-88315</t>
  </si>
  <si>
    <t>SERRALHEIRO COM ENCARGOS COMPLEMENTARES</t>
  </si>
  <si>
    <t>h</t>
  </si>
  <si>
    <t>SINAPI C-88240</t>
  </si>
  <si>
    <t>AJUDANTE DE ESTRUTURA METÁLICA COM ENCARGOS COMPLEMENTARES</t>
  </si>
  <si>
    <t>SINAPI C-73365</t>
  </si>
  <si>
    <t>FUNDO ANTICORROSIVO A BASE DE OXIDO DE FERRO (ZARCAO), DUAS DEMAOS</t>
  </si>
  <si>
    <t>m2</t>
  </si>
  <si>
    <t>SINAPI C-73794/001</t>
  </si>
  <si>
    <t>PINTURA COM TINTA PROTETORA ACABAMENTO GRAFITE EPOXI SOBRE SUPERFICIE METALICA, 2 DEMAOS</t>
  </si>
  <si>
    <t>SINAPI I-4346</t>
  </si>
  <si>
    <t>PARAFUSO DE FERRO POLIDO, SEXTAVADO, COM ROSCA TOTAL, COM PORCA E ARRUELA DE PRESSAO MEDIA</t>
  </si>
  <si>
    <t>unid.</t>
  </si>
  <si>
    <t>SINAPI C-72840</t>
  </si>
  <si>
    <t>TRANSPORTE COMERCIAL COM CAMINHAO CARROCERIA 9 T, RODOVIA PAVIMENTADA (dist.capital = 290 km)</t>
  </si>
  <si>
    <t>t x km</t>
  </si>
  <si>
    <t>TOTAL</t>
  </si>
  <si>
    <t>R$/kg</t>
  </si>
  <si>
    <t>PROJETO:</t>
  </si>
  <si>
    <t>Composição BDI</t>
  </si>
  <si>
    <t>Cálculo do BDI para execução de obras</t>
  </si>
  <si>
    <t>Cálculo do BDI para equipamentos</t>
  </si>
  <si>
    <t>Tabela de Composição do BDI</t>
  </si>
  <si>
    <t>Item</t>
  </si>
  <si>
    <t>Despesas Financeiras (DF)</t>
  </si>
  <si>
    <t>Custo Financeiro (CF)</t>
  </si>
  <si>
    <t>Administração Central (AC)</t>
  </si>
  <si>
    <t>Seguro (S)</t>
  </si>
  <si>
    <t>Garantia (G)</t>
  </si>
  <si>
    <t>Risco (R)</t>
  </si>
  <si>
    <t>Tributos sobre Nota Fiscal (I)</t>
  </si>
  <si>
    <t>Tributos sobre Nota Fiscal (T)</t>
  </si>
  <si>
    <t>4.1</t>
  </si>
  <si>
    <t>PIS</t>
  </si>
  <si>
    <t>4.2</t>
  </si>
  <si>
    <t>Cofins</t>
  </si>
  <si>
    <t>4.3</t>
  </si>
  <si>
    <t>CPRB</t>
  </si>
  <si>
    <t>IRPJ</t>
  </si>
  <si>
    <t>4.4</t>
  </si>
  <si>
    <t>CSLL</t>
  </si>
  <si>
    <t>4.5</t>
  </si>
  <si>
    <t>ISS</t>
  </si>
  <si>
    <t>4.6</t>
  </si>
  <si>
    <t>Lucro bruto (L)</t>
  </si>
  <si>
    <t>Lucro bruto (LB)</t>
  </si>
  <si>
    <t>Cálculo do BDI retirado da cartilha ORIENTAÇÕES PARA ELABORAÇÃO DE PLANILHAS ORÇAMENTÁRIAS DE OBRAS PÚBLICAS elaborada pelo TCU/2014. Indicada pela jurisprudência do TCU, a fórmula utilizada é a que melhor traduz a incidência das rubricas do BDI no processo de formação do preço da obra.</t>
  </si>
  <si>
    <t>BDI Adotado para execução de obras:</t>
  </si>
  <si>
    <t>BDI Adotado para equipamentos: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</si>
</sst>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9" formatCode="&quot;R$ &quot;#,##0.00"/>
    <numFmt numFmtId="170" formatCode="&quot;= &quot;0.00%"/>
  </numFmts>
  <fonts count="14"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b/>
      <sz val="12"/>
      <color rgb="FF000000"/>
      <name val="Calibri"/>
      <family val="2"/>
      <charset val="1"/>
    </font>
    <font>
      <b/>
      <sz val="18"/>
      <color rgb="FF000000"/>
      <name val="Calibri"/>
      <family val="2"/>
      <charset val="1"/>
    </font>
    <font>
      <b/>
      <sz val="18"/>
      <name val="Arial"/>
      <family val="2"/>
      <charset val="1"/>
    </font>
    <font>
      <sz val="10"/>
      <name val="ZapfHumnst BT"/>
      <family val="2"/>
      <charset val="1"/>
    </font>
    <font>
      <b/>
      <sz val="10"/>
      <name val="ZapfHumnst BT"/>
      <family val="2"/>
      <charset val="1"/>
    </font>
    <font>
      <sz val="9"/>
      <name val="Arial"/>
      <family val="2"/>
      <charset val="1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EFEFEF"/>
      </patternFill>
    </fill>
    <fill>
      <patternFill patternType="solid">
        <fgColor rgb="FFFF6600"/>
        <bgColor rgb="FFFF9900"/>
      </patternFill>
    </fill>
    <fill>
      <patternFill patternType="solid">
        <fgColor rgb="FFD9D9D9"/>
        <bgColor rgb="FFD0CECE"/>
      </patternFill>
    </fill>
    <fill>
      <patternFill patternType="solid">
        <fgColor rgb="FFEFEFEF"/>
        <bgColor rgb="FFF2F2F2"/>
      </patternFill>
    </fill>
    <fill>
      <patternFill patternType="solid">
        <fgColor rgb="FFD0CECE"/>
        <bgColor rgb="FFD9D9D9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9" fontId="13" fillId="0" borderId="0" applyBorder="0" applyProtection="0"/>
    <xf numFmtId="0" fontId="1" fillId="3" borderId="0" applyBorder="0" applyProtection="0"/>
  </cellStyleXfs>
  <cellXfs count="53">
    <xf numFmtId="0" fontId="0" fillId="0" borderId="0" xfId="0"/>
    <xf numFmtId="9" fontId="11" fillId="0" borderId="0" xfId="1" applyFont="1" applyBorder="1" applyAlignment="1" applyProtection="1">
      <alignment horizontal="center" vertical="center" wrapText="1"/>
    </xf>
    <xf numFmtId="170" fontId="6" fillId="0" borderId="0" xfId="1" applyNumberFormat="1" applyFont="1" applyBorder="1" applyAlignment="1" applyProtection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6" fillId="6" borderId="0" xfId="0" applyFont="1" applyFill="1" applyBorder="1" applyAlignment="1">
      <alignment horizontal="center"/>
    </xf>
    <xf numFmtId="0" fontId="6" fillId="6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 wrapText="1"/>
    </xf>
    <xf numFmtId="0" fontId="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10" fontId="5" fillId="4" borderId="2" xfId="0" applyNumberFormat="1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169" fontId="3" fillId="0" borderId="3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0" fillId="0" borderId="0" xfId="0" applyNumberFormat="1"/>
    <xf numFmtId="169" fontId="2" fillId="0" borderId="3" xfId="0" applyNumberFormat="1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6" fillId="0" borderId="0" xfId="0" applyFont="1" applyAlignment="1"/>
    <xf numFmtId="0" fontId="2" fillId="0" borderId="0" xfId="0" applyFont="1"/>
    <xf numFmtId="0" fontId="9" fillId="0" borderId="0" xfId="0" applyFont="1" applyAlignment="1">
      <alignment vertical="center"/>
    </xf>
    <xf numFmtId="10" fontId="2" fillId="0" borderId="0" xfId="2" applyNumberFormat="1" applyFont="1" applyFill="1" applyBorder="1" applyAlignment="1" applyProtection="1"/>
    <xf numFmtId="0" fontId="2" fillId="0" borderId="3" xfId="0" applyFont="1" applyBorder="1" applyAlignment="1">
      <alignment horizontal="center"/>
    </xf>
    <xf numFmtId="10" fontId="2" fillId="0" borderId="3" xfId="2" applyNumberFormat="1" applyFont="1" applyFill="1" applyBorder="1" applyAlignment="1" applyProtection="1">
      <alignment horizontal="center"/>
    </xf>
    <xf numFmtId="0" fontId="6" fillId="0" borderId="3" xfId="0" applyFont="1" applyBorder="1"/>
    <xf numFmtId="0" fontId="2" fillId="0" borderId="3" xfId="0" applyFont="1" applyBorder="1"/>
    <xf numFmtId="0" fontId="6" fillId="0" borderId="3" xfId="0" applyFont="1" applyBorder="1" applyAlignment="1">
      <alignment horizontal="center"/>
    </xf>
    <xf numFmtId="10" fontId="2" fillId="0" borderId="0" xfId="0" applyNumberFormat="1" applyFont="1"/>
    <xf numFmtId="0" fontId="2" fillId="0" borderId="3" xfId="0" applyFont="1" applyBorder="1" applyAlignment="1">
      <alignment horizontal="right"/>
    </xf>
    <xf numFmtId="10" fontId="2" fillId="0" borderId="3" xfId="2" applyNumberFormat="1" applyFont="1" applyFill="1" applyBorder="1" applyAlignment="1" applyProtection="1"/>
    <xf numFmtId="0" fontId="2" fillId="0" borderId="0" xfId="0" applyFont="1" applyAlignment="1">
      <alignment horizontal="center"/>
    </xf>
    <xf numFmtId="0" fontId="2" fillId="0" borderId="0" xfId="0" applyFont="1"/>
    <xf numFmtId="10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4" fontId="10" fillId="0" borderId="0" xfId="0" applyNumberFormat="1" applyFont="1" applyBorder="1" applyAlignment="1">
      <alignment vertical="center" wrapText="1"/>
    </xf>
    <xf numFmtId="4" fontId="2" fillId="0" borderId="0" xfId="0" applyNumberFormat="1" applyFont="1" applyBorder="1" applyAlignment="1">
      <alignment horizontal="center"/>
    </xf>
    <xf numFmtId="10" fontId="6" fillId="0" borderId="0" xfId="1" applyNumberFormat="1" applyFont="1" applyBorder="1" applyAlignment="1" applyProtection="1">
      <alignment horizontal="center" vertical="center"/>
    </xf>
    <xf numFmtId="0" fontId="12" fillId="0" borderId="0" xfId="0" applyFont="1" applyBorder="1" applyAlignment="1">
      <alignment horizontal="center"/>
    </xf>
    <xf numFmtId="0" fontId="0" fillId="0" borderId="0" xfId="0" applyBorder="1"/>
    <xf numFmtId="0" fontId="0" fillId="0" borderId="5" xfId="0" applyBorder="1"/>
  </cellXfs>
  <cellStyles count="3">
    <cellStyle name="Normal" xfId="0" builtinId="0"/>
    <cellStyle name="Porcentagem" xfId="1" builtinId="5"/>
    <cellStyle name="Texto Explicativo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D9D9D9"/>
      <rgbColor rgb="FFFF00FF"/>
      <rgbColor rgb="FF00FFFF"/>
      <rgbColor rgb="FF800000"/>
      <rgbColor rgb="FF008000"/>
      <rgbColor rgb="FF000080"/>
      <rgbColor rgb="FF808000"/>
      <rgbColor rgb="FF800080"/>
      <rgbColor rgb="FF0563C1"/>
      <rgbColor rgb="FFC0C0C0"/>
      <rgbColor rgb="FF808080"/>
      <rgbColor rgb="FFD0CECE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E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F3F3F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103320</xdr:colOff>
      <xdr:row>28</xdr:row>
      <xdr:rowOff>389880</xdr:rowOff>
    </xdr:from>
    <xdr:to>
      <xdr:col>2</xdr:col>
      <xdr:colOff>660240</xdr:colOff>
      <xdr:row>31</xdr:row>
      <xdr:rowOff>149400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3320" y="6057000"/>
          <a:ext cx="3148200" cy="54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512640</xdr:colOff>
      <xdr:row>28</xdr:row>
      <xdr:rowOff>390960</xdr:rowOff>
    </xdr:from>
    <xdr:to>
      <xdr:col>7</xdr:col>
      <xdr:colOff>1845720</xdr:colOff>
      <xdr:row>31</xdr:row>
      <xdr:rowOff>152640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395600" y="6058080"/>
          <a:ext cx="3180960" cy="5428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zoomScale="115" zoomScaleNormal="115" workbookViewId="0">
      <selection activeCell="F4" sqref="F4:H10"/>
    </sheetView>
  </sheetViews>
  <sheetFormatPr defaultRowHeight="15"/>
  <cols>
    <col min="1" max="1" width="5.42578125"/>
    <col min="2" max="2" width="17.85546875"/>
    <col min="3" max="3" width="53.28515625"/>
    <col min="4" max="4" width="9.5703125"/>
    <col min="5" max="5" width="8.5703125"/>
    <col min="6" max="7" width="13.42578125"/>
    <col min="8" max="8" width="12"/>
    <col min="9" max="9" width="9.140625" style="9"/>
    <col min="10" max="10" width="12"/>
    <col min="11" max="1025" width="8.7109375"/>
  </cols>
  <sheetData>
    <row r="1" spans="1:10" ht="16.5" customHeight="1">
      <c r="A1" s="10"/>
      <c r="B1" s="10"/>
      <c r="C1" s="10"/>
      <c r="D1" s="10"/>
      <c r="E1" s="10"/>
      <c r="F1" s="10"/>
      <c r="G1" s="10"/>
      <c r="H1" s="10"/>
      <c r="I1" s="11"/>
    </row>
    <row r="2" spans="1:10" ht="28.5" customHeight="1">
      <c r="A2" s="8" t="s">
        <v>0</v>
      </c>
      <c r="B2" s="8"/>
      <c r="C2" s="8"/>
      <c r="D2" s="8"/>
      <c r="E2" s="8"/>
      <c r="F2" s="8"/>
      <c r="G2" s="12" t="s">
        <v>1</v>
      </c>
      <c r="H2" s="13">
        <v>0.2</v>
      </c>
      <c r="I2" s="11"/>
    </row>
    <row r="3" spans="1:10" ht="39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5" t="s">
        <v>8</v>
      </c>
      <c r="H3" s="15" t="s">
        <v>9</v>
      </c>
      <c r="I3" s="11"/>
    </row>
    <row r="4" spans="1:10">
      <c r="A4" s="16">
        <v>1</v>
      </c>
      <c r="B4" s="16" t="s">
        <v>10</v>
      </c>
      <c r="C4" s="17" t="s">
        <v>11</v>
      </c>
      <c r="D4" s="18">
        <v>3282.5</v>
      </c>
      <c r="E4" s="16" t="s">
        <v>12</v>
      </c>
      <c r="F4" s="16"/>
      <c r="G4" s="18"/>
      <c r="H4" s="19"/>
      <c r="I4" s="20" t="s">
        <v>13</v>
      </c>
      <c r="J4" s="21"/>
    </row>
    <row r="5" spans="1:10">
      <c r="A5" s="22">
        <v>2</v>
      </c>
      <c r="B5" s="22" t="s">
        <v>14</v>
      </c>
      <c r="C5" s="23" t="s">
        <v>15</v>
      </c>
      <c r="D5" s="24">
        <f>0.04*D4</f>
        <v>131.30000000000001</v>
      </c>
      <c r="E5" s="22" t="s">
        <v>16</v>
      </c>
      <c r="F5" s="22"/>
      <c r="G5" s="18"/>
      <c r="H5" s="19"/>
      <c r="I5" s="25"/>
      <c r="J5" s="26"/>
    </row>
    <row r="6" spans="1:10" ht="25.5">
      <c r="A6" s="22">
        <v>3</v>
      </c>
      <c r="B6" s="22" t="s">
        <v>17</v>
      </c>
      <c r="C6" s="23" t="s">
        <v>18</v>
      </c>
      <c r="D6" s="24">
        <f>D5</f>
        <v>131.30000000000001</v>
      </c>
      <c r="E6" s="22" t="s">
        <v>16</v>
      </c>
      <c r="F6" s="22"/>
      <c r="G6" s="18"/>
      <c r="H6" s="19"/>
      <c r="I6" s="25"/>
      <c r="J6" s="26"/>
    </row>
    <row r="7" spans="1:10" ht="25.5">
      <c r="A7" s="22">
        <v>4</v>
      </c>
      <c r="B7" s="22" t="s">
        <v>19</v>
      </c>
      <c r="C7" s="23" t="s">
        <v>20</v>
      </c>
      <c r="D7" s="24">
        <v>184.83</v>
      </c>
      <c r="E7" s="22" t="s">
        <v>21</v>
      </c>
      <c r="F7" s="22"/>
      <c r="G7" s="18"/>
      <c r="H7" s="19"/>
      <c r="I7" s="25"/>
    </row>
    <row r="8" spans="1:10" ht="38.25">
      <c r="A8" s="22">
        <v>5</v>
      </c>
      <c r="B8" s="22" t="s">
        <v>22</v>
      </c>
      <c r="C8" s="23" t="s">
        <v>23</v>
      </c>
      <c r="D8" s="24">
        <f>D7</f>
        <v>184.83</v>
      </c>
      <c r="E8" s="22" t="s">
        <v>21</v>
      </c>
      <c r="F8" s="22"/>
      <c r="G8" s="18"/>
      <c r="H8" s="19"/>
      <c r="I8" s="25"/>
    </row>
    <row r="9" spans="1:10" ht="38.25">
      <c r="A9" s="22">
        <v>6</v>
      </c>
      <c r="B9" s="16" t="s">
        <v>24</v>
      </c>
      <c r="C9" s="23" t="s">
        <v>25</v>
      </c>
      <c r="D9" s="24">
        <v>214</v>
      </c>
      <c r="E9" s="22" t="s">
        <v>26</v>
      </c>
      <c r="F9" s="22"/>
      <c r="G9" s="18"/>
      <c r="H9" s="19"/>
      <c r="I9" s="25"/>
    </row>
    <row r="10" spans="1:10" ht="38.25">
      <c r="A10" s="22">
        <v>7</v>
      </c>
      <c r="B10" s="22" t="s">
        <v>27</v>
      </c>
      <c r="C10" s="23" t="s">
        <v>28</v>
      </c>
      <c r="D10" s="24">
        <f>D4*290/1000</f>
        <v>951.92499999999995</v>
      </c>
      <c r="E10" s="22" t="s">
        <v>29</v>
      </c>
      <c r="F10" s="22"/>
      <c r="G10" s="18"/>
      <c r="H10" s="19"/>
      <c r="I10" s="25"/>
    </row>
    <row r="11" spans="1:10" ht="15" customHeight="1">
      <c r="A11" s="7" t="s">
        <v>30</v>
      </c>
      <c r="B11" s="7"/>
      <c r="C11" s="7"/>
      <c r="D11" s="7"/>
      <c r="E11" s="7"/>
      <c r="F11" s="7"/>
      <c r="G11" s="7"/>
      <c r="H11" s="27">
        <f>SUM(H4:H10)</f>
        <v>0</v>
      </c>
      <c r="I11" s="20">
        <f>H11/D4</f>
        <v>0</v>
      </c>
      <c r="J11" t="s">
        <v>31</v>
      </c>
    </row>
  </sheetData>
  <mergeCells count="2">
    <mergeCell ref="A2:F2"/>
    <mergeCell ref="A11:G11"/>
  </mergeCells>
  <pageMargins left="0.51180555555555496" right="0.51180555555555496" top="1.1812499999999999" bottom="0.98472222222222205" header="0.31527777777777799" footer="0.31527777777777799"/>
  <pageSetup paperSize="0" scale="0" firstPageNumber="0" orientation="portrait" usePrinterDefaults="0" horizontalDpi="0" verticalDpi="0" copies="0"/>
  <headerFooter>
    <oddHeader>&amp;C&amp;"Arial,Normal"&amp;10REPÚBLICA FEDERATIVA DO BRASIL
MINISTÉRIO DA EDUCAÇÃO
UNIVERSIDADE FEDERAL DO PAMPA
PRÓ-REITORIA DE PLANEJAMENTO E INFRAESTRUTURA</oddHeader>
    <oddFooter>&amp;C&amp;"Arial,Normal"&amp;10Coordenadoria de Infraestrutura
Rua Monsenhor Constábile Hipólito, 125 - Bairro Centro
 CEP: 96400-590 - Fone: (53) 32405428 - Bagé/RS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zoomScaleNormal="100" zoomScalePageLayoutView="90" workbookViewId="0">
      <selection activeCell="I34" sqref="I34"/>
    </sheetView>
  </sheetViews>
  <sheetFormatPr defaultRowHeight="15"/>
  <cols>
    <col min="1" max="1" width="8.7109375"/>
    <col min="2" max="2" width="28"/>
    <col min="3" max="3" width="9.5703125"/>
    <col min="4" max="7" width="8.7109375"/>
    <col min="8" max="8" width="27.5703125"/>
    <col min="9" max="1025" width="8.7109375"/>
  </cols>
  <sheetData>
    <row r="1" spans="1:9" ht="15.75">
      <c r="A1" s="6" t="s">
        <v>32</v>
      </c>
      <c r="B1" s="6"/>
      <c r="C1" s="6"/>
      <c r="D1" s="6"/>
      <c r="E1" s="6"/>
      <c r="F1" s="6"/>
      <c r="G1" s="6"/>
      <c r="H1" s="6"/>
      <c r="I1" s="6"/>
    </row>
    <row r="2" spans="1:9" ht="15.75">
      <c r="A2" s="6" t="s">
        <v>33</v>
      </c>
      <c r="B2" s="6"/>
      <c r="C2" s="6"/>
      <c r="D2" s="6"/>
      <c r="E2" s="6"/>
      <c r="F2" s="6"/>
      <c r="G2" s="6"/>
      <c r="H2" s="6"/>
      <c r="I2" s="6"/>
    </row>
    <row r="3" spans="1:9" ht="23.25" customHeight="1">
      <c r="A3" s="5" t="s">
        <v>34</v>
      </c>
      <c r="B3" s="5"/>
      <c r="C3" s="5"/>
      <c r="D3" s="28"/>
      <c r="E3" s="29"/>
      <c r="F3" s="30"/>
      <c r="G3" s="4" t="s">
        <v>35</v>
      </c>
      <c r="H3" s="4"/>
      <c r="I3" s="4"/>
    </row>
    <row r="4" spans="1:9" ht="23.25">
      <c r="A4" s="31"/>
      <c r="B4" s="31"/>
      <c r="C4" s="31"/>
      <c r="D4" s="31"/>
      <c r="E4" s="32"/>
      <c r="F4" s="31"/>
      <c r="G4" s="31"/>
      <c r="H4" s="31"/>
      <c r="I4" s="33"/>
    </row>
    <row r="5" spans="1:9" ht="23.25">
      <c r="A5" s="31"/>
      <c r="B5" s="31" t="s">
        <v>36</v>
      </c>
      <c r="C5" s="31"/>
      <c r="D5" s="31"/>
      <c r="E5" s="32"/>
      <c r="F5" s="31"/>
      <c r="G5" s="31"/>
      <c r="H5" s="31" t="s">
        <v>36</v>
      </c>
      <c r="I5" s="33"/>
    </row>
    <row r="6" spans="1:9">
      <c r="A6" s="34" t="s">
        <v>37</v>
      </c>
      <c r="B6" s="34" t="s">
        <v>4</v>
      </c>
      <c r="C6" s="34"/>
      <c r="D6" s="31"/>
      <c r="E6" s="31"/>
      <c r="F6" s="31"/>
      <c r="G6" s="34" t="s">
        <v>37</v>
      </c>
      <c r="H6" s="34" t="s">
        <v>4</v>
      </c>
      <c r="I6" s="35"/>
    </row>
    <row r="7" spans="1:9">
      <c r="A7" s="36"/>
      <c r="B7" s="37"/>
      <c r="C7" s="34"/>
      <c r="D7" s="31"/>
      <c r="E7" s="31"/>
      <c r="F7" s="31"/>
      <c r="G7" s="36"/>
      <c r="H7" s="37"/>
      <c r="I7" s="35"/>
    </row>
    <row r="8" spans="1:9">
      <c r="A8" s="38">
        <v>1</v>
      </c>
      <c r="B8" s="36" t="s">
        <v>38</v>
      </c>
      <c r="C8" s="35">
        <v>1.23E-2</v>
      </c>
      <c r="D8" s="39"/>
      <c r="E8" s="31"/>
      <c r="F8" s="31"/>
      <c r="G8" s="38">
        <v>1</v>
      </c>
      <c r="H8" s="36" t="s">
        <v>39</v>
      </c>
      <c r="I8" s="35">
        <v>1.23E-2</v>
      </c>
    </row>
    <row r="9" spans="1:9">
      <c r="A9" s="37"/>
      <c r="B9" s="37"/>
      <c r="C9" s="35"/>
      <c r="D9" s="31"/>
      <c r="E9" s="31"/>
      <c r="F9" s="31"/>
      <c r="G9" s="37"/>
      <c r="H9" s="37"/>
      <c r="I9" s="35"/>
    </row>
    <row r="10" spans="1:9">
      <c r="A10" s="38">
        <v>2</v>
      </c>
      <c r="B10" s="36" t="s">
        <v>40</v>
      </c>
      <c r="C10" s="35">
        <v>0.04</v>
      </c>
      <c r="D10" s="31"/>
      <c r="E10" s="31"/>
      <c r="F10" s="31"/>
      <c r="G10" s="38">
        <v>2</v>
      </c>
      <c r="H10" s="36" t="s">
        <v>40</v>
      </c>
      <c r="I10" s="35">
        <v>0.06</v>
      </c>
    </row>
    <row r="11" spans="1:9">
      <c r="A11" s="34"/>
      <c r="B11" s="37"/>
      <c r="C11" s="35"/>
      <c r="D11" s="31"/>
      <c r="E11" s="31"/>
      <c r="F11" s="31"/>
      <c r="G11" s="34"/>
      <c r="H11" s="37"/>
      <c r="I11" s="35"/>
    </row>
    <row r="12" spans="1:9">
      <c r="A12" s="38">
        <v>3</v>
      </c>
      <c r="B12" s="36" t="s">
        <v>41</v>
      </c>
      <c r="C12" s="35">
        <v>4.0000000000000001E-3</v>
      </c>
      <c r="D12" s="31"/>
      <c r="E12" s="31"/>
      <c r="F12" s="31"/>
      <c r="G12" s="38">
        <v>3</v>
      </c>
      <c r="H12" s="36" t="s">
        <v>41</v>
      </c>
      <c r="I12" s="35">
        <v>4.0000000000000001E-3</v>
      </c>
    </row>
    <row r="13" spans="1:9">
      <c r="A13" s="38"/>
      <c r="B13" s="36"/>
      <c r="C13" s="35"/>
      <c r="D13" s="31"/>
      <c r="E13" s="31"/>
      <c r="F13" s="31"/>
      <c r="G13" s="38"/>
      <c r="H13" s="36"/>
      <c r="I13" s="35"/>
    </row>
    <row r="14" spans="1:9">
      <c r="A14" s="38">
        <v>4</v>
      </c>
      <c r="B14" s="36" t="s">
        <v>42</v>
      </c>
      <c r="C14" s="35">
        <v>4.0000000000000001E-3</v>
      </c>
      <c r="D14" s="31"/>
      <c r="E14" s="31"/>
      <c r="F14" s="31"/>
      <c r="G14" s="38">
        <v>4</v>
      </c>
      <c r="H14" s="36" t="s">
        <v>42</v>
      </c>
      <c r="I14" s="35">
        <v>4.0000000000000001E-3</v>
      </c>
    </row>
    <row r="15" spans="1:9">
      <c r="A15" s="38"/>
      <c r="B15" s="36"/>
      <c r="C15" s="35"/>
      <c r="D15" s="31"/>
      <c r="E15" s="31"/>
      <c r="F15" s="31"/>
      <c r="G15" s="38"/>
      <c r="H15" s="36"/>
      <c r="I15" s="35"/>
    </row>
    <row r="16" spans="1:9">
      <c r="A16" s="38">
        <v>5</v>
      </c>
      <c r="B16" s="36" t="s">
        <v>43</v>
      </c>
      <c r="C16" s="35">
        <v>1.2699999999999999E-2</v>
      </c>
      <c r="D16" s="31"/>
      <c r="E16" s="31"/>
      <c r="F16" s="31"/>
      <c r="G16" s="38">
        <v>5</v>
      </c>
      <c r="H16" s="36" t="s">
        <v>43</v>
      </c>
      <c r="I16" s="35">
        <v>1.2699999999999999E-2</v>
      </c>
    </row>
    <row r="17" spans="1:9">
      <c r="A17" s="34"/>
      <c r="B17" s="37"/>
      <c r="C17" s="35"/>
      <c r="D17" s="31"/>
      <c r="E17" s="31"/>
      <c r="F17" s="31"/>
      <c r="G17" s="34"/>
      <c r="H17" s="37"/>
      <c r="I17" s="35"/>
    </row>
    <row r="18" spans="1:9">
      <c r="A18" s="38">
        <v>4</v>
      </c>
      <c r="B18" s="36" t="s">
        <v>44</v>
      </c>
      <c r="C18" s="35">
        <f>SUM(C19:C24)</f>
        <v>0.11149999999999999</v>
      </c>
      <c r="D18" s="31"/>
      <c r="E18" s="31"/>
      <c r="F18" s="31"/>
      <c r="G18" s="38">
        <v>4</v>
      </c>
      <c r="H18" s="36" t="s">
        <v>45</v>
      </c>
      <c r="I18" s="35">
        <f>SUM(I19:I23)</f>
        <v>3.6499999999999998E-2</v>
      </c>
    </row>
    <row r="19" spans="1:9">
      <c r="A19" s="40" t="s">
        <v>46</v>
      </c>
      <c r="B19" s="37" t="s">
        <v>47</v>
      </c>
      <c r="C19" s="35">
        <v>6.4999999999999997E-3</v>
      </c>
      <c r="D19" s="31"/>
      <c r="E19" s="31"/>
      <c r="F19" s="31"/>
      <c r="G19" s="40" t="s">
        <v>46</v>
      </c>
      <c r="H19" s="37" t="s">
        <v>47</v>
      </c>
      <c r="I19" s="35">
        <v>6.4999999999999997E-3</v>
      </c>
    </row>
    <row r="20" spans="1:9">
      <c r="A20" s="40" t="s">
        <v>48</v>
      </c>
      <c r="B20" s="37" t="s">
        <v>49</v>
      </c>
      <c r="C20" s="35">
        <v>0.03</v>
      </c>
      <c r="D20" s="31"/>
      <c r="E20" s="31"/>
      <c r="F20" s="31"/>
      <c r="G20" s="40" t="s">
        <v>48</v>
      </c>
      <c r="H20" s="37" t="s">
        <v>49</v>
      </c>
      <c r="I20" s="35">
        <v>0.03</v>
      </c>
    </row>
    <row r="21" spans="1:9">
      <c r="A21" s="40" t="s">
        <v>50</v>
      </c>
      <c r="B21" s="37" t="s">
        <v>51</v>
      </c>
      <c r="C21" s="35">
        <v>4.4999999999999998E-2</v>
      </c>
      <c r="D21" s="31"/>
      <c r="E21" s="31"/>
      <c r="F21" s="31"/>
      <c r="G21" s="40" t="s">
        <v>50</v>
      </c>
      <c r="H21" s="37" t="s">
        <v>52</v>
      </c>
      <c r="I21" s="35">
        <v>0</v>
      </c>
    </row>
    <row r="22" spans="1:9">
      <c r="A22" s="40" t="s">
        <v>53</v>
      </c>
      <c r="B22" s="37" t="s">
        <v>52</v>
      </c>
      <c r="C22" s="35">
        <v>0</v>
      </c>
      <c r="D22" s="31"/>
      <c r="E22" s="31"/>
      <c r="F22" s="31"/>
      <c r="G22" s="40" t="s">
        <v>53</v>
      </c>
      <c r="H22" s="37" t="s">
        <v>54</v>
      </c>
      <c r="I22" s="35">
        <v>0</v>
      </c>
    </row>
    <row r="23" spans="1:9">
      <c r="A23" s="40" t="s">
        <v>55</v>
      </c>
      <c r="B23" s="37" t="s">
        <v>54</v>
      </c>
      <c r="C23" s="35">
        <v>0</v>
      </c>
      <c r="D23" s="31"/>
      <c r="E23" s="31"/>
      <c r="F23" s="31"/>
      <c r="G23" s="40" t="s">
        <v>55</v>
      </c>
      <c r="H23" s="37" t="s">
        <v>56</v>
      </c>
      <c r="I23" s="35">
        <v>0</v>
      </c>
    </row>
    <row r="24" spans="1:9">
      <c r="A24" s="40" t="s">
        <v>57</v>
      </c>
      <c r="B24" s="37" t="s">
        <v>56</v>
      </c>
      <c r="C24" s="35">
        <v>0.03</v>
      </c>
      <c r="D24" s="31"/>
      <c r="E24" s="31"/>
      <c r="F24" s="31"/>
      <c r="G24" s="37"/>
      <c r="H24" s="37"/>
      <c r="I24" s="41"/>
    </row>
    <row r="25" spans="1:9">
      <c r="A25" s="37"/>
      <c r="B25" s="37"/>
      <c r="C25" s="35"/>
      <c r="D25" s="31"/>
      <c r="E25" s="31"/>
      <c r="F25" s="31"/>
      <c r="G25" s="37"/>
      <c r="H25" s="37"/>
      <c r="I25" s="35"/>
    </row>
    <row r="26" spans="1:9">
      <c r="A26" s="38">
        <v>6</v>
      </c>
      <c r="B26" s="36" t="s">
        <v>58</v>
      </c>
      <c r="C26" s="35">
        <v>7.3999999999999996E-2</v>
      </c>
      <c r="D26" s="31"/>
      <c r="E26" s="31"/>
      <c r="F26" s="31"/>
      <c r="G26" s="38">
        <v>6</v>
      </c>
      <c r="H26" s="36" t="s">
        <v>59</v>
      </c>
      <c r="I26" s="35">
        <v>0.06</v>
      </c>
    </row>
    <row r="27" spans="1:9">
      <c r="A27" s="42"/>
      <c r="B27" s="43"/>
      <c r="C27" s="44"/>
      <c r="D27" s="43"/>
      <c r="E27" s="43"/>
      <c r="F27" s="43"/>
      <c r="G27" s="42"/>
      <c r="H27" s="43"/>
      <c r="I27" s="33"/>
    </row>
    <row r="28" spans="1:9" ht="15" customHeight="1">
      <c r="A28" s="3" t="s">
        <v>60</v>
      </c>
      <c r="B28" s="3"/>
      <c r="C28" s="3"/>
      <c r="D28" s="3"/>
      <c r="E28" s="3"/>
      <c r="F28" s="3"/>
      <c r="G28" s="3"/>
      <c r="H28" s="3"/>
      <c r="I28" s="3"/>
    </row>
    <row r="29" spans="1:9" ht="31.5" customHeight="1">
      <c r="A29" s="3"/>
      <c r="B29" s="3"/>
      <c r="C29" s="3"/>
      <c r="D29" s="3"/>
      <c r="E29" s="3"/>
      <c r="F29" s="3"/>
      <c r="G29" s="3"/>
      <c r="H29" s="3"/>
      <c r="I29" s="3"/>
    </row>
    <row r="30" spans="1:9">
      <c r="A30" s="43"/>
      <c r="B30" s="45"/>
      <c r="C30" s="46"/>
      <c r="D30" s="2">
        <f>((((1+(C10+C12+C16+C14))*(1+C8)*(1+C26))/(1-C18))-1)</f>
        <v>0.29792218248733815</v>
      </c>
      <c r="E30" s="43"/>
      <c r="F30" s="43"/>
      <c r="G30" s="45"/>
      <c r="H30" s="46"/>
      <c r="I30" s="2">
        <f>((((1+(I10+I12+I16+I14))*(1+I8)*(1+I26))/(1-I18))-1)</f>
        <v>0.20356218640373647</v>
      </c>
    </row>
    <row r="31" spans="1:9">
      <c r="A31" s="31"/>
      <c r="B31" s="47"/>
      <c r="C31" s="48"/>
      <c r="D31" s="2"/>
      <c r="E31" s="31"/>
      <c r="F31" s="31"/>
      <c r="G31" s="47"/>
      <c r="H31" s="48"/>
      <c r="I31" s="2"/>
    </row>
    <row r="32" spans="1:9">
      <c r="A32" s="31"/>
      <c r="B32" s="47"/>
      <c r="C32" s="48"/>
      <c r="D32" s="2"/>
      <c r="E32" s="31"/>
      <c r="F32" s="31"/>
      <c r="G32" s="47"/>
      <c r="H32" s="48"/>
      <c r="I32" s="2"/>
    </row>
    <row r="33" spans="1:9" ht="15" customHeight="1">
      <c r="A33" s="1" t="s">
        <v>61</v>
      </c>
      <c r="B33" s="1"/>
      <c r="C33" s="49">
        <v>0.28999999999999998</v>
      </c>
      <c r="D33" s="50"/>
      <c r="E33" s="31"/>
      <c r="F33" s="1" t="s">
        <v>62</v>
      </c>
      <c r="G33" s="1"/>
      <c r="H33" s="1"/>
      <c r="I33" s="49">
        <v>0.2</v>
      </c>
    </row>
    <row r="35" spans="1:9">
      <c r="B35" t="e">
        <f>#REF!</f>
        <v>#REF!</v>
      </c>
    </row>
    <row r="36" spans="1:9" ht="29.25" customHeight="1"/>
    <row r="37" spans="1:9">
      <c r="E37" s="51"/>
    </row>
    <row r="38" spans="1:9">
      <c r="E38" s="51"/>
      <c r="H38" s="52"/>
    </row>
  </sheetData>
  <mergeCells count="9">
    <mergeCell ref="D30:D32"/>
    <mergeCell ref="I30:I32"/>
    <mergeCell ref="A33:B33"/>
    <mergeCell ref="F33:H33"/>
    <mergeCell ref="A1:I1"/>
    <mergeCell ref="A2:I2"/>
    <mergeCell ref="A3:C3"/>
    <mergeCell ref="G3:I3"/>
    <mergeCell ref="A28:I29"/>
  </mergeCells>
  <pageMargins left="0.51180555555555496" right="0.51180555555555496" top="0.93402777777777801" bottom="0.78749999999999998" header="0.15208333333333299" footer="0.31527777777777799"/>
  <pageSetup paperSize="0" scale="0" firstPageNumber="0" orientation="portrait" usePrinterDefaults="0" horizontalDpi="0" verticalDpi="0" copies="0"/>
  <headerFooter>
    <oddHeader>&amp;C&amp;9REPÚBLICA FEDERATIVA DO BRASIL
MINISTÉRIO DA EDUCAÇÃO
UNIVERSIDADE FEDERAL DO PAMPA
PRÓ-REITORIA DE PLANEJAMENTO E INFRAESTRUTURA</oddHeader>
    <oddFooter>&amp;C&amp;9Coordenadoria de Infraestrutura
Bagé/RS – Rua Monsenhor Constábile Hipólito, 125 – Bairro Centro – CEP 96400-590 – Fone (53) 3240 5428&amp;R&amp;P/&amp;N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BDI</vt:lpstr>
      <vt:lpstr>BDI!Area_de_impressao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Alisson</dc:creator>
  <cp:lastModifiedBy>Usuário do Windows</cp:lastModifiedBy>
  <cp:revision>1</cp:revision>
  <cp:lastPrinted>2020-01-16T13:01:45Z</cp:lastPrinted>
  <dcterms:created xsi:type="dcterms:W3CDTF">2018-10-11T22:38:58Z</dcterms:created>
  <dcterms:modified xsi:type="dcterms:W3CDTF">2020-09-18T01:22:52Z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